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nr 5 źródła (2)wykres" sheetId="4" r:id="rId1"/>
    <sheet name="Arkusz1" sheetId="1" r:id="rId2"/>
    <sheet name="Arkusz2" sheetId="2" r:id="rId3"/>
    <sheet name="Arkusz3" sheetId="3" r:id="rId4"/>
  </sheets>
  <definedNames>
    <definedName name="_xlnm.Print_Area" localSheetId="0">'zał nr 5 źródła (2)wykres'!$B$2:$H$64</definedName>
  </definedNames>
  <calcPr calcId="124519"/>
</workbook>
</file>

<file path=xl/calcChain.xml><?xml version="1.0" encoding="utf-8"?>
<calcChain xmlns="http://schemas.openxmlformats.org/spreadsheetml/2006/main">
  <c r="E23" i="4"/>
  <c r="D23"/>
  <c r="D69"/>
  <c r="H12"/>
  <c r="D71" l="1"/>
  <c r="D70"/>
  <c r="F27"/>
  <c r="F26"/>
  <c r="F24"/>
  <c r="D72"/>
  <c r="F22"/>
  <c r="F21"/>
  <c r="F20"/>
  <c r="F19"/>
  <c r="F17"/>
  <c r="F16"/>
  <c r="F15"/>
  <c r="F14"/>
  <c r="F13"/>
  <c r="G12"/>
  <c r="G28" s="1"/>
  <c r="E12"/>
  <c r="D68" s="1"/>
  <c r="D12"/>
  <c r="D28" s="1"/>
  <c r="E28" l="1"/>
  <c r="F23"/>
  <c r="D73"/>
  <c r="F12"/>
  <c r="F28" l="1"/>
  <c r="H28"/>
</calcChain>
</file>

<file path=xl/comments1.xml><?xml version="1.0" encoding="utf-8"?>
<comments xmlns="http://schemas.openxmlformats.org/spreadsheetml/2006/main">
  <authors>
    <author>Autor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</commentList>
</comments>
</file>

<file path=xl/sharedStrings.xml><?xml version="1.0" encoding="utf-8"?>
<sst xmlns="http://schemas.openxmlformats.org/spreadsheetml/2006/main" count="53" uniqueCount="43">
  <si>
    <t>Plan i wykonanie dochodów według źródeł z wyszczególnieniem stanów zaległości i nadpłat</t>
  </si>
  <si>
    <t xml:space="preserve">                                   </t>
  </si>
  <si>
    <t>L.p.</t>
  </si>
  <si>
    <t>Wyszczególnienie</t>
  </si>
  <si>
    <t>Plan według Uchwały Rady Powiatu</t>
  </si>
  <si>
    <t>Wykonanie</t>
  </si>
  <si>
    <t xml:space="preserve">% </t>
  </si>
  <si>
    <t>Zaległości</t>
  </si>
  <si>
    <t>Nadpłaty</t>
  </si>
  <si>
    <t>1.</t>
  </si>
  <si>
    <t>DOCHODY WŁASNE (a-f)</t>
  </si>
  <si>
    <t>a)</t>
  </si>
  <si>
    <t>Udział w podatku dochodowym od osób fizycznych</t>
  </si>
  <si>
    <t>b)</t>
  </si>
  <si>
    <t>Udział w podatku dochodowym od osób prawnych</t>
  </si>
  <si>
    <t>c)</t>
  </si>
  <si>
    <t>Wpływy z tytułu opłat komunikacyjnych</t>
  </si>
  <si>
    <t>d)</t>
  </si>
  <si>
    <t>Dochody ze sprzedaży składników majątkowych</t>
  </si>
  <si>
    <t>e)</t>
  </si>
  <si>
    <t>f)</t>
  </si>
  <si>
    <t>Dotacje z funduszy celowych</t>
  </si>
  <si>
    <t>g)</t>
  </si>
  <si>
    <t>Pozostałe dochody własne</t>
  </si>
  <si>
    <t>2.</t>
  </si>
  <si>
    <t>DOTACJE - ZADANIA ZLECONE</t>
  </si>
  <si>
    <t>3.</t>
  </si>
  <si>
    <t>DOTACJE - ZADANIA WŁASNE</t>
  </si>
  <si>
    <t>4.</t>
  </si>
  <si>
    <t>5.</t>
  </si>
  <si>
    <t>DOTACJE - WEDŁUG POROZUMIEŃ J.S.T.</t>
  </si>
  <si>
    <t>6.</t>
  </si>
  <si>
    <t>SUBWENCJE OGÓLNE (a-d)</t>
  </si>
  <si>
    <t>Subwencja oświatowa</t>
  </si>
  <si>
    <t>Uzupełniająca</t>
  </si>
  <si>
    <t>Subwencja wyrównawcza</t>
  </si>
  <si>
    <t>Subwencja równoważąca</t>
  </si>
  <si>
    <t>DOCHODY OGÓŁEM (od 1 do 6)</t>
  </si>
  <si>
    <t xml:space="preserve">DOCHODY WŁASNE </t>
  </si>
  <si>
    <t>8.</t>
  </si>
  <si>
    <t>SUBWENCJE OGÓLNE</t>
  </si>
  <si>
    <t>Dotacje celowe z udziałem środków pochodząc. z UE</t>
  </si>
  <si>
    <t>Załącznik Nr 4                                  do sprawozdania z wykonania budżetu powiatu nakielskiego za 2012 rok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</si>
</sst>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sz val="12"/>
      <name val="Arial CE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8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</xf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5" fillId="0" borderId="0" xfId="1" applyFont="1"/>
    <xf numFmtId="0" fontId="6" fillId="0" borderId="0" xfId="1" applyFont="1"/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4" fontId="7" fillId="0" borderId="6" xfId="1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0" fontId="9" fillId="0" borderId="2" xfId="1" applyFont="1" applyBorder="1" applyAlignment="1">
      <alignment horizontal="center" vertical="center"/>
    </xf>
    <xf numFmtId="164" fontId="9" fillId="0" borderId="2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4" fontId="7" fillId="0" borderId="5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3" fillId="0" borderId="0" xfId="1" applyNumberFormat="1" applyFont="1"/>
    <xf numFmtId="164" fontId="9" fillId="0" borderId="3" xfId="1" applyNumberFormat="1" applyFont="1" applyBorder="1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wrapText="1"/>
    </xf>
    <xf numFmtId="0" fontId="10" fillId="0" borderId="0" xfId="1" applyFont="1" applyAlignment="1">
      <alignment horizontal="left" wrapText="1"/>
    </xf>
    <xf numFmtId="0" fontId="10" fillId="0" borderId="8" xfId="1" applyFont="1" applyBorder="1" applyAlignment="1">
      <alignment wrapText="1"/>
    </xf>
    <xf numFmtId="0" fontId="10" fillId="0" borderId="0" xfId="1" applyFont="1" applyBorder="1" applyAlignment="1">
      <alignment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</cellXfs>
  <cellStyles count="10">
    <cellStyle name="Normalny" xfId="0" builtinId="0"/>
    <cellStyle name="Normalny 2" xfId="1"/>
    <cellStyle name="Normalny 2 2" xfId="2"/>
    <cellStyle name="Normalny 2 2 2" xfId="3"/>
    <cellStyle name="Normalny 3" xfId="4"/>
    <cellStyle name="Normalny 4" xfId="5"/>
    <cellStyle name="Normalny 5" xfId="6"/>
    <cellStyle name="Normalny 6" xfId="7"/>
    <cellStyle name="Normalny 7" xfId="8"/>
    <cellStyle name="Normalny 8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aseline="0">
                <a:latin typeface="Times New Roman" pitchFamily="18" charset="0"/>
              </a:rPr>
              <a:t>Struktura dochodów według źródeł za 2012 rok</a:t>
            </a:r>
          </a:p>
          <a:p>
            <a:pPr>
              <a:defRPr/>
            </a:pPr>
            <a:endParaRPr lang="pl-PL" sz="1400" baseline="0">
              <a:latin typeface="Times New Roman" pitchFamily="18" charset="0"/>
            </a:endParaRPr>
          </a:p>
        </c:rich>
      </c:tx>
      <c:layout>
        <c:manualLayout>
          <c:xMode val="edge"/>
          <c:yMode val="edge"/>
          <c:x val="0.24048381358947277"/>
          <c:y val="2.77324632952692E-2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6"/>
          <c:dPt>
            <c:idx val="0"/>
            <c:spPr>
              <a:solidFill>
                <a:srgbClr val="00B050"/>
              </a:solidFill>
            </c:spPr>
          </c:dPt>
          <c:dPt>
            <c:idx val="2"/>
            <c:spPr>
              <a:solidFill>
                <a:srgbClr val="002060"/>
              </a:solidFill>
            </c:spPr>
          </c:dPt>
          <c:dPt>
            <c:idx val="3"/>
            <c:spPr>
              <a:solidFill>
                <a:srgbClr val="FFFF00"/>
              </a:solidFill>
            </c:spPr>
          </c:dPt>
          <c:dPt>
            <c:idx val="4"/>
            <c:spPr>
              <a:solidFill>
                <a:srgbClr val="FF0000"/>
              </a:solidFill>
            </c:spPr>
          </c:dPt>
          <c:cat>
            <c:strRef>
              <c:f>'zał nr 5 źródła (2)wykres'!$C$68:$C$72</c:f>
              <c:strCache>
                <c:ptCount val="5"/>
                <c:pt idx="0">
                  <c:v>DOCHODY WŁASNE </c:v>
                </c:pt>
                <c:pt idx="1">
                  <c:v>DOTACJE - ZADANIA ZLECONE</c:v>
                </c:pt>
                <c:pt idx="2">
                  <c:v>DOTACJE - ZADANIA WŁASNE</c:v>
                </c:pt>
                <c:pt idx="3">
                  <c:v>DOTACJE - WEDŁUG POROZUMIEŃ J.S.T.</c:v>
                </c:pt>
                <c:pt idx="4">
                  <c:v>SUBWENCJE OGÓLNE</c:v>
                </c:pt>
              </c:strCache>
            </c:strRef>
          </c:cat>
          <c:val>
            <c:numRef>
              <c:f>'zał nr 5 źródła (2)wykres'!$D$68:$D$72</c:f>
              <c:numCache>
                <c:formatCode>#,##0.00_ ;[Red]\-#,##0.00\ </c:formatCode>
                <c:ptCount val="5"/>
                <c:pt idx="0">
                  <c:v>21105586.050000001</c:v>
                </c:pt>
                <c:pt idx="1">
                  <c:v>10476022.310000001</c:v>
                </c:pt>
                <c:pt idx="2">
                  <c:v>880556.3</c:v>
                </c:pt>
                <c:pt idx="3">
                  <c:v>371913.36</c:v>
                </c:pt>
                <c:pt idx="4">
                  <c:v>47513011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62747586114305"/>
          <c:y val="0.8549954828240367"/>
          <c:w val="0.85616304898920659"/>
          <c:h val="0.13195394621349341"/>
        </c:manualLayout>
      </c:layout>
      <c:txPr>
        <a:bodyPr/>
        <a:lstStyle/>
        <a:p>
          <a:pPr rtl="0">
            <a:defRPr sz="1200" baseline="0">
              <a:latin typeface="Times New Roman" pitchFamily="18" charset="0"/>
            </a:defRPr>
          </a:pPr>
          <a:endParaRPr lang="pl-PL"/>
        </a:p>
      </c:txPr>
    </c:legend>
    <c:plotVisOnly val="1"/>
    <c:dispBlanksAs val="zero"/>
  </c:chart>
  <c:spPr>
    <a:ln w="15875"/>
  </c:spPr>
  <c:printSettings>
    <c:headerFooter/>
    <c:pageMargins b="0.75000000000000755" l="0.70000000000000062" r="0.70000000000000062" t="0.750000000000007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34</xdr:row>
      <xdr:rowOff>19050</xdr:rowOff>
    </xdr:from>
    <xdr:to>
      <xdr:col>7</xdr:col>
      <xdr:colOff>809625</xdr:colOff>
      <xdr:row>63</xdr:row>
      <xdr:rowOff>57150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73"/>
  <sheetViews>
    <sheetView tabSelected="1" view="pageLayout" workbookViewId="0">
      <selection activeCell="C4" sqref="C4"/>
    </sheetView>
  </sheetViews>
  <sheetFormatPr defaultColWidth="10.28515625" defaultRowHeight="15.75"/>
  <cols>
    <col min="1" max="1" width="10.28515625" style="1"/>
    <col min="2" max="2" width="7.140625" style="1" customWidth="1"/>
    <col min="3" max="3" width="48.7109375" style="1" customWidth="1"/>
    <col min="4" max="4" width="18.42578125" style="1" customWidth="1"/>
    <col min="5" max="5" width="16.7109375" style="1" customWidth="1"/>
    <col min="6" max="6" width="8.7109375" style="1" customWidth="1"/>
    <col min="7" max="8" width="15.42578125" style="1" customWidth="1"/>
    <col min="9" max="9" width="13.5703125" style="1" customWidth="1"/>
    <col min="10" max="16384" width="10.28515625" style="1"/>
  </cols>
  <sheetData>
    <row r="2" spans="2:8">
      <c r="G2" s="2"/>
    </row>
    <row r="4" spans="2:8" ht="72.75" customHeight="1">
      <c r="G4" s="31" t="s">
        <v>42</v>
      </c>
      <c r="H4" s="31"/>
    </row>
    <row r="7" spans="2:8" ht="18.75" customHeight="1">
      <c r="B7" s="32" t="s">
        <v>0</v>
      </c>
      <c r="C7" s="33"/>
      <c r="D7" s="33"/>
      <c r="E7" s="33"/>
      <c r="F7" s="33"/>
      <c r="G7" s="33"/>
      <c r="H7" s="33"/>
    </row>
    <row r="8" spans="2:8" ht="18.75">
      <c r="C8" s="3" t="s">
        <v>1</v>
      </c>
      <c r="F8" s="4"/>
    </row>
    <row r="9" spans="2:8" ht="17.25" customHeight="1">
      <c r="B9" s="34" t="s">
        <v>2</v>
      </c>
      <c r="C9" s="34" t="s">
        <v>3</v>
      </c>
      <c r="D9" s="34" t="s">
        <v>4</v>
      </c>
      <c r="E9" s="34" t="s">
        <v>5</v>
      </c>
      <c r="F9" s="34" t="s">
        <v>6</v>
      </c>
      <c r="G9" s="34" t="s">
        <v>7</v>
      </c>
      <c r="H9" s="34" t="s">
        <v>8</v>
      </c>
    </row>
    <row r="10" spans="2:8" ht="14.25" customHeight="1">
      <c r="B10" s="35"/>
      <c r="C10" s="35"/>
      <c r="D10" s="35"/>
      <c r="E10" s="35"/>
      <c r="F10" s="35"/>
      <c r="G10" s="35"/>
      <c r="H10" s="35"/>
    </row>
    <row r="11" spans="2:8" ht="17.25" customHeight="1">
      <c r="B11" s="36"/>
      <c r="C11" s="36"/>
      <c r="D11" s="36"/>
      <c r="E11" s="36"/>
      <c r="F11" s="36"/>
      <c r="G11" s="36"/>
      <c r="H11" s="36"/>
    </row>
    <row r="12" spans="2:8" ht="19.5" customHeight="1">
      <c r="B12" s="5" t="s">
        <v>9</v>
      </c>
      <c r="C12" s="6" t="s">
        <v>10</v>
      </c>
      <c r="D12" s="7">
        <f>SUM(D13:D19)</f>
        <v>21024881</v>
      </c>
      <c r="E12" s="7">
        <f>SUM(E13:E19)</f>
        <v>21105586.050000001</v>
      </c>
      <c r="F12" s="8">
        <f t="shared" ref="F12:F28" si="0">+E12/D12*100</f>
        <v>100.38385496688424</v>
      </c>
      <c r="G12" s="7">
        <f>SUM(G13:G19)</f>
        <v>82342.19</v>
      </c>
      <c r="H12" s="7">
        <f>SUM(H13:H19)</f>
        <v>34633.019999999997</v>
      </c>
    </row>
    <row r="13" spans="2:8" ht="20.25" customHeight="1">
      <c r="B13" s="9" t="s">
        <v>11</v>
      </c>
      <c r="C13" s="10" t="s">
        <v>12</v>
      </c>
      <c r="D13" s="11">
        <v>8869487</v>
      </c>
      <c r="E13" s="12">
        <v>8623312</v>
      </c>
      <c r="F13" s="13">
        <f t="shared" si="0"/>
        <v>97.224473072681661</v>
      </c>
      <c r="G13" s="12"/>
      <c r="H13" s="11"/>
    </row>
    <row r="14" spans="2:8" ht="21" customHeight="1">
      <c r="B14" s="14" t="s">
        <v>13</v>
      </c>
      <c r="C14" s="10" t="s">
        <v>14</v>
      </c>
      <c r="D14" s="15">
        <v>316984</v>
      </c>
      <c r="E14" s="12">
        <v>399603.07</v>
      </c>
      <c r="F14" s="16">
        <f t="shared" si="0"/>
        <v>126.06411364611463</v>
      </c>
      <c r="G14" s="12"/>
      <c r="H14" s="15">
        <v>718.46</v>
      </c>
    </row>
    <row r="15" spans="2:8" ht="15.75" customHeight="1">
      <c r="B15" s="14" t="s">
        <v>15</v>
      </c>
      <c r="C15" s="17" t="s">
        <v>16</v>
      </c>
      <c r="D15" s="15">
        <v>1750000</v>
      </c>
      <c r="E15" s="12">
        <v>1746832.75</v>
      </c>
      <c r="F15" s="16">
        <f t="shared" si="0"/>
        <v>99.819014285714275</v>
      </c>
      <c r="G15" s="12"/>
      <c r="H15" s="15"/>
    </row>
    <row r="16" spans="2:8" ht="18.75" customHeight="1">
      <c r="B16" s="14" t="s">
        <v>17</v>
      </c>
      <c r="C16" s="10" t="s">
        <v>18</v>
      </c>
      <c r="D16" s="15">
        <v>1600</v>
      </c>
      <c r="E16" s="12">
        <v>7781</v>
      </c>
      <c r="F16" s="16">
        <f t="shared" si="0"/>
        <v>486.3125</v>
      </c>
      <c r="G16" s="12"/>
      <c r="H16" s="15"/>
    </row>
    <row r="17" spans="2:9" ht="16.5" customHeight="1">
      <c r="B17" s="14" t="s">
        <v>19</v>
      </c>
      <c r="C17" s="10" t="s">
        <v>41</v>
      </c>
      <c r="D17" s="15">
        <v>3728462</v>
      </c>
      <c r="E17" s="12">
        <v>3547340.76</v>
      </c>
      <c r="F17" s="16">
        <f t="shared" si="0"/>
        <v>95.142199652296298</v>
      </c>
      <c r="G17" s="12"/>
      <c r="H17" s="15"/>
    </row>
    <row r="18" spans="2:9" ht="19.5" customHeight="1">
      <c r="B18" s="14" t="s">
        <v>20</v>
      </c>
      <c r="C18" s="10" t="s">
        <v>21</v>
      </c>
      <c r="D18" s="15">
        <v>1500</v>
      </c>
      <c r="E18" s="12">
        <v>1500</v>
      </c>
      <c r="F18" s="16">
        <v>0</v>
      </c>
      <c r="G18" s="12"/>
      <c r="H18" s="15"/>
    </row>
    <row r="19" spans="2:9" ht="19.5" customHeight="1">
      <c r="B19" s="14" t="s">
        <v>22</v>
      </c>
      <c r="C19" s="17" t="s">
        <v>23</v>
      </c>
      <c r="D19" s="15">
        <v>6356848</v>
      </c>
      <c r="E19" s="12">
        <v>6779216.4699999997</v>
      </c>
      <c r="F19" s="16">
        <f t="shared" si="0"/>
        <v>106.64430658087151</v>
      </c>
      <c r="G19" s="12">
        <v>82342.19</v>
      </c>
      <c r="H19" s="15">
        <v>33914.559999999998</v>
      </c>
    </row>
    <row r="20" spans="2:9">
      <c r="B20" s="18" t="s">
        <v>24</v>
      </c>
      <c r="C20" s="19" t="s">
        <v>25</v>
      </c>
      <c r="D20" s="7">
        <v>10596951</v>
      </c>
      <c r="E20" s="20">
        <v>10476022.310000001</v>
      </c>
      <c r="F20" s="21">
        <f t="shared" si="0"/>
        <v>98.858835055479645</v>
      </c>
      <c r="G20" s="20"/>
      <c r="H20" s="7"/>
    </row>
    <row r="21" spans="2:9">
      <c r="B21" s="5" t="s">
        <v>26</v>
      </c>
      <c r="C21" s="6" t="s">
        <v>27</v>
      </c>
      <c r="D21" s="20">
        <v>894948</v>
      </c>
      <c r="E21" s="7">
        <v>880556.3</v>
      </c>
      <c r="F21" s="8">
        <f t="shared" si="0"/>
        <v>98.391895395039725</v>
      </c>
      <c r="G21" s="7"/>
      <c r="H21" s="22"/>
      <c r="I21" s="23"/>
    </row>
    <row r="22" spans="2:9" ht="15.75" customHeight="1">
      <c r="B22" s="5" t="s">
        <v>29</v>
      </c>
      <c r="C22" s="6" t="s">
        <v>30</v>
      </c>
      <c r="D22" s="20">
        <v>362500</v>
      </c>
      <c r="E22" s="7">
        <v>371913.36</v>
      </c>
      <c r="F22" s="8">
        <f t="shared" si="0"/>
        <v>102.59678896551722</v>
      </c>
      <c r="G22" s="7"/>
      <c r="H22" s="22"/>
    </row>
    <row r="23" spans="2:9">
      <c r="B23" s="5" t="s">
        <v>31</v>
      </c>
      <c r="C23" s="6" t="s">
        <v>32</v>
      </c>
      <c r="D23" s="20">
        <f>D24+D25+D26+D27</f>
        <v>47513011</v>
      </c>
      <c r="E23" s="7">
        <f>E24+E25+E26+E27</f>
        <v>47513011</v>
      </c>
      <c r="F23" s="8">
        <f t="shared" si="0"/>
        <v>100</v>
      </c>
      <c r="G23" s="7"/>
      <c r="H23" s="22"/>
    </row>
    <row r="24" spans="2:9">
      <c r="B24" s="9" t="s">
        <v>11</v>
      </c>
      <c r="C24" s="10" t="s">
        <v>33</v>
      </c>
      <c r="D24" s="11">
        <v>37088206</v>
      </c>
      <c r="E24" s="12">
        <v>37088206</v>
      </c>
      <c r="F24" s="13">
        <f t="shared" si="0"/>
        <v>100</v>
      </c>
      <c r="G24" s="11"/>
      <c r="H24" s="11"/>
    </row>
    <row r="25" spans="2:9">
      <c r="B25" s="14" t="s">
        <v>13</v>
      </c>
      <c r="C25" s="10" t="s">
        <v>34</v>
      </c>
      <c r="D25" s="15">
        <v>147267</v>
      </c>
      <c r="E25" s="12">
        <v>147267</v>
      </c>
      <c r="F25" s="16">
        <v>0</v>
      </c>
      <c r="G25" s="15"/>
      <c r="H25" s="15"/>
    </row>
    <row r="26" spans="2:9">
      <c r="B26" s="14" t="s">
        <v>15</v>
      </c>
      <c r="C26" s="10" t="s">
        <v>35</v>
      </c>
      <c r="D26" s="15">
        <v>8661102</v>
      </c>
      <c r="E26" s="12">
        <v>8661102</v>
      </c>
      <c r="F26" s="16">
        <f t="shared" si="0"/>
        <v>100</v>
      </c>
      <c r="G26" s="15"/>
      <c r="H26" s="15"/>
    </row>
    <row r="27" spans="2:9">
      <c r="B27" s="14" t="s">
        <v>17</v>
      </c>
      <c r="C27" s="10" t="s">
        <v>36</v>
      </c>
      <c r="D27" s="15">
        <v>1616436</v>
      </c>
      <c r="E27" s="12">
        <v>1616436</v>
      </c>
      <c r="F27" s="16">
        <f t="shared" si="0"/>
        <v>100</v>
      </c>
      <c r="G27" s="15"/>
      <c r="H27" s="24"/>
    </row>
    <row r="28" spans="2:9" ht="20.25" customHeight="1">
      <c r="B28" s="25" t="s">
        <v>37</v>
      </c>
      <c r="C28" s="26"/>
      <c r="D28" s="20">
        <f>+D12+D20+D21+D22+D23</f>
        <v>80392291</v>
      </c>
      <c r="E28" s="7">
        <f>+E12+E20+E21+E22+E23</f>
        <v>80347089.019999996</v>
      </c>
      <c r="F28" s="8">
        <f t="shared" si="0"/>
        <v>99.943773240645669</v>
      </c>
      <c r="G28" s="7">
        <f>+G12+G20+G21+G22+G23</f>
        <v>82342.19</v>
      </c>
      <c r="H28" s="7">
        <f>+H12+H20+H21+H22+H23</f>
        <v>34633.019999999997</v>
      </c>
    </row>
    <row r="29" spans="2:9" ht="33.75" customHeight="1">
      <c r="B29" s="27"/>
      <c r="C29" s="27"/>
      <c r="D29" s="27"/>
      <c r="E29" s="29"/>
      <c r="F29" s="29"/>
      <c r="G29" s="29"/>
      <c r="H29" s="29"/>
    </row>
    <row r="30" spans="2:9">
      <c r="B30" s="28"/>
      <c r="C30" s="28"/>
      <c r="D30" s="28"/>
      <c r="E30" s="30"/>
      <c r="F30" s="30"/>
      <c r="G30" s="30"/>
      <c r="H30" s="30"/>
    </row>
    <row r="31" spans="2:9" ht="6.75" customHeight="1">
      <c r="B31" s="28"/>
      <c r="C31" s="28"/>
      <c r="D31" s="28"/>
      <c r="E31" s="30"/>
      <c r="F31" s="30"/>
      <c r="G31" s="30"/>
      <c r="H31" s="30"/>
    </row>
    <row r="32" spans="2:9" ht="63" hidden="1" customHeight="1">
      <c r="B32" s="28"/>
      <c r="C32" s="28"/>
      <c r="D32" s="28"/>
      <c r="E32" s="30"/>
      <c r="F32" s="30"/>
      <c r="G32" s="30"/>
      <c r="H32" s="30"/>
    </row>
    <row r="68" spans="2:4">
      <c r="B68" s="5" t="s">
        <v>9</v>
      </c>
      <c r="C68" s="6" t="s">
        <v>38</v>
      </c>
      <c r="D68" s="7">
        <f>E12</f>
        <v>21105586.050000001</v>
      </c>
    </row>
    <row r="69" spans="2:4">
      <c r="B69" s="18" t="s">
        <v>26</v>
      </c>
      <c r="C69" s="19" t="s">
        <v>25</v>
      </c>
      <c r="D69" s="7">
        <f>+E20</f>
        <v>10476022.310000001</v>
      </c>
    </row>
    <row r="70" spans="2:4">
      <c r="B70" s="5" t="s">
        <v>28</v>
      </c>
      <c r="C70" s="6" t="s">
        <v>27</v>
      </c>
      <c r="D70" s="7">
        <f>+E21</f>
        <v>880556.3</v>
      </c>
    </row>
    <row r="71" spans="2:4">
      <c r="B71" s="5" t="s">
        <v>29</v>
      </c>
      <c r="C71" s="6" t="s">
        <v>30</v>
      </c>
      <c r="D71" s="7">
        <f>+E22</f>
        <v>371913.36</v>
      </c>
    </row>
    <row r="72" spans="2:4">
      <c r="B72" s="5" t="s">
        <v>39</v>
      </c>
      <c r="C72" s="6" t="s">
        <v>40</v>
      </c>
      <c r="D72" s="7">
        <f t="shared" ref="D72" si="1">+E23</f>
        <v>47513011</v>
      </c>
    </row>
    <row r="73" spans="2:4">
      <c r="D73" s="23">
        <f>SUM(D68:D72)</f>
        <v>80347089.019999996</v>
      </c>
    </row>
  </sheetData>
  <mergeCells count="12">
    <mergeCell ref="B28:C28"/>
    <mergeCell ref="B29:D32"/>
    <mergeCell ref="E29:H32"/>
    <mergeCell ref="G4:H4"/>
    <mergeCell ref="B7:H7"/>
    <mergeCell ref="B9:B11"/>
    <mergeCell ref="C9:C11"/>
    <mergeCell ref="D9:D11"/>
    <mergeCell ref="E9:E11"/>
    <mergeCell ref="F9:F11"/>
    <mergeCell ref="G9:G11"/>
    <mergeCell ref="H9:H11"/>
  </mergeCells>
  <pageMargins left="0.70866141732283472" right="0.70866141732283472" top="0.74803149606299213" bottom="0.74803149606299213" header="0.31496062992125984" footer="0.31496062992125984"/>
  <pageSetup paperSize="9" scale="60" firstPageNumber="13" orientation="portrait" useFirstPageNumber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nr 5 źródła (2)wykres</vt:lpstr>
      <vt:lpstr>Arkusz1</vt:lpstr>
      <vt:lpstr>Arkusz2</vt:lpstr>
      <vt:lpstr>Arkusz3</vt:lpstr>
      <vt:lpstr>'zał nr 5 źródła (2)wykres'!Obszar_wydruku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2013-03-12T10:11:37Z</dcterms:modified>
</cp:coreProperties>
</file>